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6_자검\01. 출제감수\03. 1월정기\06. 인쇄전 최종파일\101_엑셀\"/>
    </mc:Choice>
  </mc:AlternateContent>
  <xr:revisionPtr revIDLastSave="0" documentId="13_ncr:1_{1DA54D36-F82E-430F-87C6-EDE8D32DE45D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문제" sheetId="11" r:id="rId1"/>
    <sheet name="제1작업" sheetId="1" r:id="rId2"/>
    <sheet name="제2작업" sheetId="2" r:id="rId3"/>
    <sheet name="제3작업" sheetId="3" r:id="rId4"/>
    <sheet name="제4작업" sheetId="12" r:id="rId5"/>
  </sheets>
  <definedNames>
    <definedName name="_xlnm._FilterDatabase" localSheetId="2" hidden="1">제2작업!$B$2:$H$10</definedName>
    <definedName name="_xlnm.Criteria" localSheetId="2">제2작업!$B$14:$C$15</definedName>
    <definedName name="_xlnm.Extract" localSheetId="2">제2작업!$B$18:$E$18</definedName>
    <definedName name="가격">제1작업!$F$5:$F$12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3" l="1"/>
  <c r="H10" i="3"/>
  <c r="H6" i="3"/>
  <c r="C16" i="3"/>
  <c r="C11" i="3"/>
  <c r="C7" i="3"/>
  <c r="H11" i="2"/>
  <c r="E14" i="1"/>
  <c r="J14" i="1"/>
  <c r="J13" i="1"/>
  <c r="I6" i="1"/>
  <c r="I10" i="1"/>
  <c r="I5" i="1"/>
  <c r="I11" i="1"/>
  <c r="I8" i="1"/>
  <c r="I12" i="1"/>
  <c r="I9" i="1"/>
  <c r="I7" i="1"/>
  <c r="E13" i="1"/>
  <c r="J6" i="1"/>
  <c r="J10" i="1"/>
  <c r="J5" i="1"/>
  <c r="J11" i="1"/>
  <c r="J8" i="1"/>
  <c r="J12" i="1"/>
  <c r="J9" i="1"/>
  <c r="J7" i="1"/>
  <c r="C18" i="3" l="1"/>
  <c r="H17" i="3"/>
</calcChain>
</file>

<file path=xl/sharedStrings.xml><?xml version="1.0" encoding="utf-8"?>
<sst xmlns="http://schemas.openxmlformats.org/spreadsheetml/2006/main" count="185" uniqueCount="48">
  <si>
    <t>전체 개수</t>
  </si>
  <si>
    <t>전체 평균</t>
  </si>
  <si>
    <t>(1)</t>
    <phoneticPr fontId="2" type="noConversion"/>
  </si>
  <si>
    <t>(2)</t>
    <phoneticPr fontId="2" type="noConversion"/>
  </si>
  <si>
    <t>(3)</t>
    <phoneticPr fontId="2" type="noConversion"/>
  </si>
  <si>
    <t>(4)</t>
    <phoneticPr fontId="2" type="noConversion"/>
  </si>
  <si>
    <t>(5)</t>
    <phoneticPr fontId="2" type="noConversion"/>
  </si>
  <si>
    <t>(6)</t>
    <phoneticPr fontId="2" type="noConversion"/>
  </si>
  <si>
    <t>제품번호</t>
  </si>
  <si>
    <t>분류</t>
  </si>
  <si>
    <t>제품명</t>
  </si>
  <si>
    <t>가격</t>
  </si>
  <si>
    <t>순위</t>
  </si>
  <si>
    <t>구분</t>
  </si>
  <si>
    <t>세탁세제</t>
  </si>
  <si>
    <t>본세탁세제</t>
  </si>
  <si>
    <t>FC1-01</t>
  </si>
  <si>
    <t>청소세제</t>
  </si>
  <si>
    <t>주택세정제</t>
  </si>
  <si>
    <t>주방세제</t>
  </si>
  <si>
    <t>식기세정제</t>
  </si>
  <si>
    <t>울샴푸</t>
  </si>
  <si>
    <t>SK2-02</t>
  </si>
  <si>
    <t>야채과일세정제</t>
  </si>
  <si>
    <t>살균세정제</t>
  </si>
  <si>
    <t>욕실세정제</t>
  </si>
  <si>
    <t>섬유유연제</t>
  </si>
  <si>
    <t>가격이 평균 가격 이상인 제품수</t>
  </si>
  <si>
    <t>제조일</t>
    <phoneticPr fontId="2" type="noConversion"/>
  </si>
  <si>
    <t>11월매출
(천원)</t>
    <phoneticPr fontId="2" type="noConversion"/>
  </si>
  <si>
    <t>12월매출
(천원)</t>
    <phoneticPr fontId="2" type="noConversion"/>
  </si>
  <si>
    <t>FA1-01</t>
    <phoneticPr fontId="2" type="noConversion"/>
  </si>
  <si>
    <t>SE1-01</t>
    <phoneticPr fontId="2" type="noConversion"/>
  </si>
  <si>
    <t>WE2-03</t>
    <phoneticPr fontId="2" type="noConversion"/>
  </si>
  <si>
    <t>CN1-02</t>
    <phoneticPr fontId="2" type="noConversion"/>
  </si>
  <si>
    <t>FQ2-03</t>
    <phoneticPr fontId="2" type="noConversion"/>
  </si>
  <si>
    <t>RL2-02</t>
    <phoneticPr fontId="2" type="noConversion"/>
  </si>
  <si>
    <t>주방세제 12월매출(천원) 합계</t>
    <phoneticPr fontId="2" type="noConversion"/>
  </si>
  <si>
    <t>최저 가격</t>
    <phoneticPr fontId="2" type="noConversion"/>
  </si>
  <si>
    <t>주방세제 12월매출(천원) 평균</t>
    <phoneticPr fontId="2" type="noConversion"/>
  </si>
  <si>
    <t>&gt;=10000</t>
    <phoneticPr fontId="2" type="noConversion"/>
  </si>
  <si>
    <t>&lt;&gt;주방세제</t>
    <phoneticPr fontId="2" type="noConversion"/>
  </si>
  <si>
    <t>청소세제 개수</t>
  </si>
  <si>
    <t>주방세제 개수</t>
  </si>
  <si>
    <t>세탁세제 개수</t>
  </si>
  <si>
    <t>청소세제 평균</t>
  </si>
  <si>
    <t>주방세제 평균</t>
  </si>
  <si>
    <t>세탁세제 평균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</si>
</sst>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&quot;원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auto="1"/>
      </diagonal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auto="1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>
      <alignment vertical="center"/>
    </xf>
    <xf numFmtId="41" fontId="3" fillId="0" borderId="1" xfId="1" applyFont="1" applyBorder="1" applyAlignment="1">
      <alignment horizontal="right" vertical="center"/>
    </xf>
    <xf numFmtId="41" fontId="3" fillId="0" borderId="3" xfId="1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1" fontId="3" fillId="0" borderId="8" xfId="1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3" xfId="0" quotePrefix="1" applyFont="1" applyBorder="1" applyAlignment="1">
      <alignment horizontal="center" vertical="center"/>
    </xf>
    <xf numFmtId="0" fontId="3" fillId="0" borderId="4" xfId="0" quotePrefix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6" xfId="0" quotePrefix="1" applyFont="1" applyBorder="1" applyAlignment="1">
      <alignment horizontal="center" vertical="center"/>
    </xf>
    <xf numFmtId="0" fontId="3" fillId="0" borderId="8" xfId="0" quotePrefix="1" applyFont="1" applyBorder="1" applyAlignment="1">
      <alignment horizontal="center" vertical="center"/>
    </xf>
    <xf numFmtId="0" fontId="3" fillId="0" borderId="9" xfId="0" quotePrefix="1" applyFont="1" applyBorder="1" applyAlignment="1">
      <alignment horizontal="center" vertical="center"/>
    </xf>
    <xf numFmtId="41" fontId="3" fillId="0" borderId="12" xfId="1" quotePrefix="1" applyFont="1" applyBorder="1" applyAlignment="1">
      <alignment horizontal="center" vertical="center"/>
    </xf>
    <xf numFmtId="14" fontId="3" fillId="0" borderId="9" xfId="0" quotePrefix="1" applyNumberFormat="1" applyFont="1" applyBorder="1" applyAlignment="1">
      <alignment horizontal="center" vertical="center"/>
    </xf>
    <xf numFmtId="41" fontId="3" fillId="0" borderId="15" xfId="1" quotePrefix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1" fontId="3" fillId="0" borderId="0" xfId="0" applyNumberFormat="1" applyFont="1">
      <alignment vertical="center"/>
    </xf>
    <xf numFmtId="41" fontId="3" fillId="0" borderId="3" xfId="1" quotePrefix="1" applyFont="1" applyBorder="1" applyAlignment="1">
      <alignment horizontal="right" vertical="center"/>
    </xf>
    <xf numFmtId="41" fontId="3" fillId="0" borderId="8" xfId="1" quotePrefix="1" applyFont="1" applyBorder="1" applyAlignment="1">
      <alignment horizontal="center" vertical="center"/>
    </xf>
    <xf numFmtId="41" fontId="3" fillId="0" borderId="4" xfId="1" applyFont="1" applyBorder="1">
      <alignment vertical="center"/>
    </xf>
    <xf numFmtId="14" fontId="3" fillId="0" borderId="3" xfId="1" applyNumberFormat="1" applyFont="1" applyBorder="1" applyAlignment="1">
      <alignment horizontal="center" vertical="center"/>
    </xf>
    <xf numFmtId="14" fontId="3" fillId="0" borderId="1" xfId="1" applyNumberFormat="1" applyFont="1" applyBorder="1" applyAlignment="1">
      <alignment horizontal="center" vertical="center"/>
    </xf>
    <xf numFmtId="14" fontId="3" fillId="0" borderId="8" xfId="1" applyNumberFormat="1" applyFont="1" applyBorder="1" applyAlignment="1">
      <alignment horizontal="center" vertical="center"/>
    </xf>
    <xf numFmtId="14" fontId="3" fillId="0" borderId="9" xfId="1" quotePrefix="1" applyNumberFormat="1" applyFont="1" applyBorder="1" applyAlignment="1">
      <alignment horizontal="center" vertical="center"/>
    </xf>
    <xf numFmtId="176" fontId="3" fillId="0" borderId="3" xfId="1" applyNumberFormat="1" applyFont="1" applyBorder="1" applyAlignment="1">
      <alignment horizontal="right" vertical="center"/>
    </xf>
    <xf numFmtId="176" fontId="3" fillId="0" borderId="1" xfId="1" applyNumberFormat="1" applyFont="1" applyBorder="1" applyAlignment="1">
      <alignment horizontal="right" vertical="center"/>
    </xf>
    <xf numFmtId="176" fontId="3" fillId="0" borderId="8" xfId="1" applyNumberFormat="1" applyFont="1" applyBorder="1" applyAlignment="1">
      <alignment horizontal="right" vertical="center"/>
    </xf>
    <xf numFmtId="14" fontId="3" fillId="0" borderId="17" xfId="1" applyNumberFormat="1" applyFont="1" applyBorder="1" applyAlignment="1">
      <alignment horizontal="center" vertical="center"/>
    </xf>
    <xf numFmtId="176" fontId="3" fillId="0" borderId="17" xfId="1" applyNumberFormat="1" applyFont="1" applyBorder="1" applyAlignment="1">
      <alignment horizontal="right" vertical="center"/>
    </xf>
    <xf numFmtId="41" fontId="3" fillId="0" borderId="17" xfId="1" applyFont="1" applyBorder="1" applyAlignment="1">
      <alignment horizontal="right" vertical="center"/>
    </xf>
    <xf numFmtId="0" fontId="3" fillId="0" borderId="1" xfId="0" applyFont="1" applyBorder="1">
      <alignment vertical="center"/>
    </xf>
    <xf numFmtId="41" fontId="3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4" fontId="3" fillId="0" borderId="0" xfId="1" applyNumberFormat="1" applyFont="1" applyBorder="1" applyAlignment="1">
      <alignment horizontal="center" vertical="center"/>
    </xf>
    <xf numFmtId="176" fontId="3" fillId="0" borderId="0" xfId="1" applyNumberFormat="1" applyFont="1" applyBorder="1" applyAlignment="1">
      <alignment horizontal="right" vertical="center"/>
    </xf>
    <xf numFmtId="41" fontId="3" fillId="0" borderId="0" xfId="1" applyFont="1" applyBorder="1" applyAlignment="1">
      <alignment horizontal="righ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3">
    <cellStyle name="쉼표 [0]" xfId="1" builtinId="6"/>
    <cellStyle name="쉼표 [0] 2" xfId="2" xr:uid="{00000000-0005-0000-0000-000001000000}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세탁세제 및 청소세제 제품 매출 현황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제1작업!$F$4</c:f>
              <c:strCache>
                <c:ptCount val="1"/>
                <c:pt idx="0">
                  <c:v>가격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C55-44DC-AC04-8794E91509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(제1작업!$B$6:$B$7,제1작업!$B$9:$B$12)</c:f>
              <c:strCache>
                <c:ptCount val="6"/>
                <c:pt idx="0">
                  <c:v>SE1-01</c:v>
                </c:pt>
                <c:pt idx="1">
                  <c:v>FQ2-03</c:v>
                </c:pt>
                <c:pt idx="2">
                  <c:v>CN1-02</c:v>
                </c:pt>
                <c:pt idx="3">
                  <c:v>FC1-01</c:v>
                </c:pt>
                <c:pt idx="4">
                  <c:v>RL2-02</c:v>
                </c:pt>
                <c:pt idx="5">
                  <c:v>WE2-03</c:v>
                </c:pt>
              </c:strCache>
            </c:strRef>
          </c:cat>
          <c:val>
            <c:numRef>
              <c:f>(제1작업!$F$6:$F$7,제1작업!$F$9:$F$12)</c:f>
              <c:numCache>
                <c:formatCode>#,##0"원"</c:formatCode>
                <c:ptCount val="6"/>
                <c:pt idx="0">
                  <c:v>28500</c:v>
                </c:pt>
                <c:pt idx="1">
                  <c:v>14700</c:v>
                </c:pt>
                <c:pt idx="2">
                  <c:v>8000</c:v>
                </c:pt>
                <c:pt idx="3">
                  <c:v>8900</c:v>
                </c:pt>
                <c:pt idx="4">
                  <c:v>18000</c:v>
                </c:pt>
                <c:pt idx="5">
                  <c:v>21500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55-44DC-AC04-8794E9150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31386704"/>
        <c:axId val="231385456"/>
      </c:barChart>
      <c:lineChart>
        <c:grouping val="standard"/>
        <c:varyColors val="0"/>
        <c:ser>
          <c:idx val="1"/>
          <c:order val="1"/>
          <c:tx>
            <c:v>12월매출(천원)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(제1작업!$B$6:$B$7,제1작업!$B$9:$B$12)</c:f>
              <c:strCache>
                <c:ptCount val="6"/>
                <c:pt idx="0">
                  <c:v>SE1-01</c:v>
                </c:pt>
                <c:pt idx="1">
                  <c:v>FQ2-03</c:v>
                </c:pt>
                <c:pt idx="2">
                  <c:v>CN1-02</c:v>
                </c:pt>
                <c:pt idx="3">
                  <c:v>FC1-01</c:v>
                </c:pt>
                <c:pt idx="4">
                  <c:v>RL2-02</c:v>
                </c:pt>
                <c:pt idx="5">
                  <c:v>WE2-03</c:v>
                </c:pt>
              </c:strCache>
            </c:strRef>
          </c:cat>
          <c:val>
            <c:numRef>
              <c:f>(제1작업!$H$6:$H$7,제1작업!$H$9:$H$12)</c:f>
              <c:numCache>
                <c:formatCode>_(* #,##0_);_(* \(#,##0\);_(* "-"_);_(@_)</c:formatCode>
                <c:ptCount val="6"/>
                <c:pt idx="0">
                  <c:v>91800</c:v>
                </c:pt>
                <c:pt idx="1">
                  <c:v>35600</c:v>
                </c:pt>
                <c:pt idx="2">
                  <c:v>25670</c:v>
                </c:pt>
                <c:pt idx="3">
                  <c:v>21200</c:v>
                </c:pt>
                <c:pt idx="4">
                  <c:v>38470</c:v>
                </c:pt>
                <c:pt idx="5">
                  <c:v>34600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5-44DC-AC04-8794E9150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365072"/>
        <c:axId val="231372560"/>
      </c:lineChart>
      <c:catAx>
        <c:axId val="23138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31385456"/>
        <c:crosses val="autoZero"/>
        <c:auto val="1"/>
        <c:lblAlgn val="ctr"/>
        <c:lblOffset val="100"/>
        <c:noMultiLvlLbl val="0"/>
      </c:catAx>
      <c:valAx>
        <c:axId val="231385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원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31386704"/>
        <c:crosses val="autoZero"/>
        <c:crossBetween val="between"/>
      </c:valAx>
      <c:valAx>
        <c:axId val="231372560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31365072"/>
        <c:crosses val="max"/>
        <c:crossBetween val="between"/>
        <c:majorUnit val="20000"/>
      </c:valAx>
      <c:catAx>
        <c:axId val="23136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31372560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108585</xdr:rowOff>
    </xdr:from>
    <xdr:to>
      <xdr:col>6</xdr:col>
      <xdr:colOff>670560</xdr:colOff>
      <xdr:row>2</xdr:row>
      <xdr:rowOff>207645</xdr:rowOff>
    </xdr:to>
    <xdr:sp macro="" textlink="">
      <xdr:nvSpPr>
        <xdr:cNvPr id="2" name="사다리꼴 1">
          <a:extLst>
            <a:ext uri="{FF2B5EF4-FFF2-40B4-BE49-F238E27FC236}">
              <a16:creationId xmlns:a16="http://schemas.microsoft.com/office/drawing/2014/main" id="{3B188703-5F83-4EA9-B428-7C842EC8A7EB}"/>
            </a:ext>
          </a:extLst>
        </xdr:cNvPr>
        <xdr:cNvSpPr/>
      </xdr:nvSpPr>
      <xdr:spPr>
        <a:xfrm>
          <a:off x="129540" y="108585"/>
          <a:ext cx="5631180" cy="723900"/>
        </a:xfrm>
        <a:prstGeom prst="trapezoid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홈케어 제품 매출 현황</a:t>
          </a:r>
        </a:p>
      </xdr:txBody>
    </xdr:sp>
    <xdr:clientData/>
  </xdr:twoCellAnchor>
  <xdr:twoCellAnchor>
    <xdr:from>
      <xdr:col>7</xdr:col>
      <xdr:colOff>0</xdr:colOff>
      <xdr:row>0</xdr:row>
      <xdr:rowOff>108585</xdr:rowOff>
    </xdr:from>
    <xdr:to>
      <xdr:col>10</xdr:col>
      <xdr:colOff>0</xdr:colOff>
      <xdr:row>2</xdr:row>
      <xdr:rowOff>207645</xdr:rowOff>
    </xdr:to>
    <xdr:pic>
      <xdr:nvPicPr>
        <xdr:cNvPr id="3" name="Picture 5">
          <a:extLst>
            <a:ext uri="{FF2B5EF4-FFF2-40B4-BE49-F238E27FC236}">
              <a16:creationId xmlns:a16="http://schemas.microsoft.com/office/drawing/2014/main" id="{8D4A7CC9-4E22-446B-A603-5946C993AA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96940" y="108585"/>
          <a:ext cx="2651760" cy="7239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108585</xdr:rowOff>
    </xdr:from>
    <xdr:to>
      <xdr:col>6</xdr:col>
      <xdr:colOff>670560</xdr:colOff>
      <xdr:row>2</xdr:row>
      <xdr:rowOff>207645</xdr:rowOff>
    </xdr:to>
    <xdr:sp macro="" textlink="">
      <xdr:nvSpPr>
        <xdr:cNvPr id="2" name="사다리꼴 1">
          <a:extLst>
            <a:ext uri="{FF2B5EF4-FFF2-40B4-BE49-F238E27FC236}">
              <a16:creationId xmlns:a16="http://schemas.microsoft.com/office/drawing/2014/main" id="{002D5691-7CBC-6DDF-AD0F-4E2D9A09DB51}"/>
            </a:ext>
          </a:extLst>
        </xdr:cNvPr>
        <xdr:cNvSpPr/>
      </xdr:nvSpPr>
      <xdr:spPr>
        <a:xfrm>
          <a:off x="129540" y="108585"/>
          <a:ext cx="5631180" cy="723900"/>
        </a:xfrm>
        <a:prstGeom prst="trapezoid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홈케어 제품 매출 현황</a:t>
          </a:r>
        </a:p>
      </xdr:txBody>
    </xdr:sp>
    <xdr:clientData/>
  </xdr:twoCellAnchor>
  <xdr:twoCellAnchor>
    <xdr:from>
      <xdr:col>7</xdr:col>
      <xdr:colOff>0</xdr:colOff>
      <xdr:row>0</xdr:row>
      <xdr:rowOff>108585</xdr:rowOff>
    </xdr:from>
    <xdr:to>
      <xdr:col>10</xdr:col>
      <xdr:colOff>0</xdr:colOff>
      <xdr:row>2</xdr:row>
      <xdr:rowOff>207645</xdr:rowOff>
    </xdr:to>
    <xdr:pic>
      <xdr:nvPicPr>
        <xdr:cNvPr id="5" name="Picture 5">
          <a:extLst>
            <a:ext uri="{FF2B5EF4-FFF2-40B4-BE49-F238E27FC236}">
              <a16:creationId xmlns:a16="http://schemas.microsoft.com/office/drawing/2014/main" id="{C3EF7BDA-BA3D-488E-A7E3-DF815F5399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29300" y="108585"/>
          <a:ext cx="2583180" cy="7239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CB413986-E604-439E-BCAE-69D96DA86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0.22413</cdr:x>
      <cdr:y>0.12381</cdr:y>
    </cdr:from>
    <cdr:to>
      <cdr:x>0.32301</cdr:x>
      <cdr:y>0.20141</cdr:y>
    </cdr:to>
    <cdr:sp macro="" textlink="">
      <cdr:nvSpPr>
        <cdr:cNvPr id="2" name="모서리가 둥근 사각형 설명선 1">
          <a:extLst xmlns:a="http://schemas.openxmlformats.org/drawingml/2006/main">
            <a:ext uri="{FF2B5EF4-FFF2-40B4-BE49-F238E27FC236}">
              <a16:creationId xmlns:a16="http://schemas.microsoft.com/office/drawing/2014/main" id="{C429A3F4-17A2-46F2-B827-FD22B5262355}"/>
            </a:ext>
          </a:extLst>
        </cdr:cNvPr>
        <cdr:cNvSpPr/>
      </cdr:nvSpPr>
      <cdr:spPr>
        <a:xfrm xmlns:a="http://schemas.openxmlformats.org/drawingml/2006/main">
          <a:off x="2082800" y="751490"/>
          <a:ext cx="918939" cy="470988"/>
        </a:xfrm>
        <a:prstGeom xmlns:a="http://schemas.openxmlformats.org/drawingml/2006/main" prst="wedgeRoundRectCallout">
          <a:avLst>
            <a:gd name="adj1" fmla="val -82994"/>
            <a:gd name="adj2" fmla="val -60066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가격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1"/>
  <sheetViews>
    <sheetView showGridLines="0" zoomScaleNormal="100" workbookViewId="0">
      <selection activeCell="B17" sqref="B17"/>
    </sheetView>
  </sheetViews>
  <sheetFormatPr defaultColWidth="8.75" defaultRowHeight="13.5" x14ac:dyDescent="0.3"/>
  <cols>
    <col min="1" max="1" width="1.75" style="1" customWidth="1"/>
    <col min="2" max="2" width="10.625" style="1" customWidth="1"/>
    <col min="3" max="3" width="15.25" style="1" customWidth="1"/>
    <col min="4" max="4" width="14.375" style="1" bestFit="1" customWidth="1"/>
    <col min="5" max="5" width="13" style="1" customWidth="1"/>
    <col min="6" max="8" width="11.875" style="1" customWidth="1"/>
    <col min="9" max="9" width="11.5" style="1" customWidth="1"/>
    <col min="10" max="10" width="11.375" style="1" customWidth="1"/>
    <col min="11" max="16384" width="8.75" style="1"/>
  </cols>
  <sheetData>
    <row r="1" spans="2:10" ht="24.6" customHeight="1" x14ac:dyDescent="0.3"/>
    <row r="2" spans="2:10" ht="24.6" customHeight="1" x14ac:dyDescent="0.3"/>
    <row r="3" spans="2:10" ht="24.6" customHeight="1" thickBot="1" x14ac:dyDescent="0.35"/>
    <row r="4" spans="2:10" ht="27.75" thickBot="1" x14ac:dyDescent="0.35">
      <c r="B4" s="18" t="s">
        <v>8</v>
      </c>
      <c r="C4" s="19" t="s">
        <v>10</v>
      </c>
      <c r="D4" s="19" t="s">
        <v>9</v>
      </c>
      <c r="E4" s="20" t="s">
        <v>28</v>
      </c>
      <c r="F4" s="19" t="s">
        <v>11</v>
      </c>
      <c r="G4" s="20" t="s">
        <v>29</v>
      </c>
      <c r="H4" s="20" t="s">
        <v>30</v>
      </c>
      <c r="I4" s="19" t="s">
        <v>12</v>
      </c>
      <c r="J4" s="17" t="s">
        <v>13</v>
      </c>
    </row>
    <row r="5" spans="2:10" ht="21" customHeight="1" x14ac:dyDescent="0.3">
      <c r="B5" s="14" t="s">
        <v>31</v>
      </c>
      <c r="C5" s="15" t="s">
        <v>20</v>
      </c>
      <c r="D5" s="15" t="s">
        <v>19</v>
      </c>
      <c r="E5" s="38">
        <v>45720</v>
      </c>
      <c r="F5" s="3">
        <v>9500</v>
      </c>
      <c r="G5" s="3">
        <v>22350</v>
      </c>
      <c r="H5" s="3">
        <v>28960</v>
      </c>
      <c r="I5" s="23" t="s">
        <v>2</v>
      </c>
      <c r="J5" s="24" t="s">
        <v>3</v>
      </c>
    </row>
    <row r="6" spans="2:10" ht="21" customHeight="1" x14ac:dyDescent="0.3">
      <c r="B6" s="10" t="s">
        <v>32</v>
      </c>
      <c r="C6" s="16" t="s">
        <v>15</v>
      </c>
      <c r="D6" s="16" t="s">
        <v>14</v>
      </c>
      <c r="E6" s="39">
        <v>45786</v>
      </c>
      <c r="F6" s="2">
        <v>28500</v>
      </c>
      <c r="G6" s="2">
        <v>87570</v>
      </c>
      <c r="H6" s="2">
        <v>91800</v>
      </c>
      <c r="I6" s="25" t="s">
        <v>2</v>
      </c>
      <c r="J6" s="26" t="s">
        <v>3</v>
      </c>
    </row>
    <row r="7" spans="2:10" ht="21" customHeight="1" x14ac:dyDescent="0.3">
      <c r="B7" s="10" t="s">
        <v>35</v>
      </c>
      <c r="C7" s="16" t="s">
        <v>26</v>
      </c>
      <c r="D7" s="16" t="s">
        <v>14</v>
      </c>
      <c r="E7" s="39">
        <v>45815</v>
      </c>
      <c r="F7" s="2">
        <v>14700</v>
      </c>
      <c r="G7" s="2">
        <v>38960</v>
      </c>
      <c r="H7" s="2">
        <v>35600</v>
      </c>
      <c r="I7" s="25" t="s">
        <v>2</v>
      </c>
      <c r="J7" s="26" t="s">
        <v>3</v>
      </c>
    </row>
    <row r="8" spans="2:10" ht="21" customHeight="1" x14ac:dyDescent="0.3">
      <c r="B8" s="10" t="s">
        <v>22</v>
      </c>
      <c r="C8" s="16" t="s">
        <v>23</v>
      </c>
      <c r="D8" s="16" t="s">
        <v>19</v>
      </c>
      <c r="E8" s="39">
        <v>45692</v>
      </c>
      <c r="F8" s="2">
        <v>11000</v>
      </c>
      <c r="G8" s="2">
        <v>50500</v>
      </c>
      <c r="H8" s="2">
        <v>52890</v>
      </c>
      <c r="I8" s="25" t="s">
        <v>2</v>
      </c>
      <c r="J8" s="26" t="s">
        <v>3</v>
      </c>
    </row>
    <row r="9" spans="2:10" ht="21" customHeight="1" x14ac:dyDescent="0.3">
      <c r="B9" s="10" t="s">
        <v>34</v>
      </c>
      <c r="C9" s="16" t="s">
        <v>25</v>
      </c>
      <c r="D9" s="16" t="s">
        <v>17</v>
      </c>
      <c r="E9" s="39">
        <v>45807</v>
      </c>
      <c r="F9" s="2">
        <v>8000</v>
      </c>
      <c r="G9" s="2">
        <v>19840</v>
      </c>
      <c r="H9" s="2">
        <v>25670</v>
      </c>
      <c r="I9" s="25" t="s">
        <v>2</v>
      </c>
      <c r="J9" s="26" t="s">
        <v>3</v>
      </c>
    </row>
    <row r="10" spans="2:10" ht="21" customHeight="1" x14ac:dyDescent="0.3">
      <c r="B10" s="10" t="s">
        <v>16</v>
      </c>
      <c r="C10" s="16" t="s">
        <v>18</v>
      </c>
      <c r="D10" s="16" t="s">
        <v>17</v>
      </c>
      <c r="E10" s="39">
        <v>45826</v>
      </c>
      <c r="F10" s="2">
        <v>8900</v>
      </c>
      <c r="G10" s="2">
        <v>18400</v>
      </c>
      <c r="H10" s="2">
        <v>21200</v>
      </c>
      <c r="I10" s="25" t="s">
        <v>2</v>
      </c>
      <c r="J10" s="26" t="s">
        <v>3</v>
      </c>
    </row>
    <row r="11" spans="2:10" ht="21" customHeight="1" x14ac:dyDescent="0.3">
      <c r="B11" s="10" t="s">
        <v>36</v>
      </c>
      <c r="C11" s="16" t="s">
        <v>21</v>
      </c>
      <c r="D11" s="16" t="s">
        <v>14</v>
      </c>
      <c r="E11" s="39">
        <v>45802</v>
      </c>
      <c r="F11" s="2">
        <v>18000</v>
      </c>
      <c r="G11" s="2">
        <v>42760</v>
      </c>
      <c r="H11" s="2">
        <v>38470</v>
      </c>
      <c r="I11" s="25" t="s">
        <v>2</v>
      </c>
      <c r="J11" s="26" t="s">
        <v>3</v>
      </c>
    </row>
    <row r="12" spans="2:10" ht="21" customHeight="1" thickBot="1" x14ac:dyDescent="0.35">
      <c r="B12" s="32" t="s">
        <v>33</v>
      </c>
      <c r="C12" s="33" t="s">
        <v>24</v>
      </c>
      <c r="D12" s="33" t="s">
        <v>17</v>
      </c>
      <c r="E12" s="40">
        <v>45743</v>
      </c>
      <c r="F12" s="6">
        <v>21500</v>
      </c>
      <c r="G12" s="6">
        <v>31580</v>
      </c>
      <c r="H12" s="6">
        <v>34600</v>
      </c>
      <c r="I12" s="27" t="s">
        <v>2</v>
      </c>
      <c r="J12" s="28" t="s">
        <v>3</v>
      </c>
    </row>
    <row r="13" spans="2:10" ht="21" customHeight="1" x14ac:dyDescent="0.3">
      <c r="B13" s="54" t="s">
        <v>27</v>
      </c>
      <c r="C13" s="55"/>
      <c r="D13" s="56"/>
      <c r="E13" s="31" t="s">
        <v>4</v>
      </c>
      <c r="F13" s="57"/>
      <c r="G13" s="59" t="s">
        <v>37</v>
      </c>
      <c r="H13" s="55"/>
      <c r="I13" s="56"/>
      <c r="J13" s="29" t="s">
        <v>6</v>
      </c>
    </row>
    <row r="14" spans="2:10" ht="21" customHeight="1" thickBot="1" x14ac:dyDescent="0.35">
      <c r="B14" s="60" t="s">
        <v>38</v>
      </c>
      <c r="C14" s="61"/>
      <c r="D14" s="62"/>
      <c r="E14" s="27" t="s">
        <v>5</v>
      </c>
      <c r="F14" s="58"/>
      <c r="G14" s="8" t="s">
        <v>10</v>
      </c>
      <c r="H14" s="33" t="s">
        <v>20</v>
      </c>
      <c r="I14" s="9" t="s">
        <v>28</v>
      </c>
      <c r="J14" s="30" t="s">
        <v>7</v>
      </c>
    </row>
    <row r="17" spans="8:8" x14ac:dyDescent="0.3">
      <c r="H17" s="34"/>
    </row>
    <row r="21" spans="8:8" ht="26.45" customHeight="1" x14ac:dyDescent="0.3"/>
  </sheetData>
  <mergeCells count="4">
    <mergeCell ref="B13:D13"/>
    <mergeCell ref="F13:F14"/>
    <mergeCell ref="G13:I13"/>
    <mergeCell ref="B14:D14"/>
  </mergeCells>
  <phoneticPr fontId="2" type="noConversion"/>
  <dataValidations count="1">
    <dataValidation type="list" allowBlank="1" showInputMessage="1" showErrorMessage="1" sqref="H14" xr:uid="{00000000-0002-0000-0000-000000000000}">
      <formula1>$C$5:$C$12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14"/>
  <sheetViews>
    <sheetView zoomScaleNormal="100" workbookViewId="0">
      <selection activeCell="O30" sqref="O30"/>
    </sheetView>
  </sheetViews>
  <sheetFormatPr defaultColWidth="8.75" defaultRowHeight="13.5" x14ac:dyDescent="0.3"/>
  <cols>
    <col min="1" max="1" width="1.75" style="1" customWidth="1"/>
    <col min="2" max="2" width="10.625" style="1" customWidth="1"/>
    <col min="3" max="3" width="15.25" style="1" customWidth="1"/>
    <col min="4" max="4" width="14.375" style="1" bestFit="1" customWidth="1"/>
    <col min="5" max="5" width="13" style="1" customWidth="1"/>
    <col min="6" max="8" width="11.875" style="1" customWidth="1"/>
    <col min="9" max="9" width="11.5" style="1" customWidth="1"/>
    <col min="10" max="10" width="11.375" style="1" customWidth="1"/>
    <col min="11" max="16384" width="8.75" style="1"/>
  </cols>
  <sheetData>
    <row r="1" spans="2:10" ht="24.6" customHeight="1" x14ac:dyDescent="0.3"/>
    <row r="2" spans="2:10" ht="24.6" customHeight="1" x14ac:dyDescent="0.3"/>
    <row r="3" spans="2:10" ht="24.6" customHeight="1" thickBot="1" x14ac:dyDescent="0.35"/>
    <row r="4" spans="2:10" ht="27.75" thickBot="1" x14ac:dyDescent="0.35">
      <c r="B4" s="18" t="s">
        <v>8</v>
      </c>
      <c r="C4" s="19" t="s">
        <v>10</v>
      </c>
      <c r="D4" s="19" t="s">
        <v>9</v>
      </c>
      <c r="E4" s="20" t="s">
        <v>28</v>
      </c>
      <c r="F4" s="19" t="s">
        <v>11</v>
      </c>
      <c r="G4" s="20" t="s">
        <v>29</v>
      </c>
      <c r="H4" s="20" t="s">
        <v>30</v>
      </c>
      <c r="I4" s="19" t="s">
        <v>12</v>
      </c>
      <c r="J4" s="17" t="s">
        <v>13</v>
      </c>
    </row>
    <row r="5" spans="2:10" ht="21" customHeight="1" x14ac:dyDescent="0.3">
      <c r="B5" s="14" t="s">
        <v>31</v>
      </c>
      <c r="C5" s="15" t="s">
        <v>20</v>
      </c>
      <c r="D5" s="15" t="s">
        <v>19</v>
      </c>
      <c r="E5" s="38">
        <v>45720</v>
      </c>
      <c r="F5" s="42">
        <v>9500</v>
      </c>
      <c r="G5" s="3">
        <v>22350</v>
      </c>
      <c r="H5" s="3">
        <v>28960</v>
      </c>
      <c r="I5" s="15">
        <f t="shared" ref="I5:I12" si="0">_xlfn.RANK.EQ(H5,$H$5:$H$12)</f>
        <v>6</v>
      </c>
      <c r="J5" s="4" t="str">
        <f t="shared" ref="J5:J12" si="1">IF(MID(B5,3,1)="1","농축","일반")</f>
        <v>농축</v>
      </c>
    </row>
    <row r="6" spans="2:10" ht="21" customHeight="1" x14ac:dyDescent="0.3">
      <c r="B6" s="10" t="s">
        <v>32</v>
      </c>
      <c r="C6" s="16" t="s">
        <v>15</v>
      </c>
      <c r="D6" s="16" t="s">
        <v>14</v>
      </c>
      <c r="E6" s="39">
        <v>45786</v>
      </c>
      <c r="F6" s="43">
        <v>28500</v>
      </c>
      <c r="G6" s="2">
        <v>87570</v>
      </c>
      <c r="H6" s="2">
        <v>91800</v>
      </c>
      <c r="I6" s="16">
        <f t="shared" si="0"/>
        <v>1</v>
      </c>
      <c r="J6" s="5" t="str">
        <f t="shared" si="1"/>
        <v>농축</v>
      </c>
    </row>
    <row r="7" spans="2:10" ht="21" customHeight="1" x14ac:dyDescent="0.3">
      <c r="B7" s="10" t="s">
        <v>35</v>
      </c>
      <c r="C7" s="16" t="s">
        <v>26</v>
      </c>
      <c r="D7" s="16" t="s">
        <v>14</v>
      </c>
      <c r="E7" s="39">
        <v>45815</v>
      </c>
      <c r="F7" s="43">
        <v>14700</v>
      </c>
      <c r="G7" s="2">
        <v>38960</v>
      </c>
      <c r="H7" s="2">
        <v>35600</v>
      </c>
      <c r="I7" s="16">
        <f t="shared" si="0"/>
        <v>4</v>
      </c>
      <c r="J7" s="5" t="str">
        <f t="shared" si="1"/>
        <v>일반</v>
      </c>
    </row>
    <row r="8" spans="2:10" ht="21" customHeight="1" x14ac:dyDescent="0.3">
      <c r="B8" s="10" t="s">
        <v>22</v>
      </c>
      <c r="C8" s="16" t="s">
        <v>23</v>
      </c>
      <c r="D8" s="16" t="s">
        <v>19</v>
      </c>
      <c r="E8" s="39">
        <v>45692</v>
      </c>
      <c r="F8" s="43">
        <v>11000</v>
      </c>
      <c r="G8" s="2">
        <v>50500</v>
      </c>
      <c r="H8" s="2">
        <v>52890</v>
      </c>
      <c r="I8" s="16">
        <f t="shared" si="0"/>
        <v>2</v>
      </c>
      <c r="J8" s="5" t="str">
        <f t="shared" si="1"/>
        <v>일반</v>
      </c>
    </row>
    <row r="9" spans="2:10" ht="21" customHeight="1" x14ac:dyDescent="0.3">
      <c r="B9" s="10" t="s">
        <v>34</v>
      </c>
      <c r="C9" s="16" t="s">
        <v>25</v>
      </c>
      <c r="D9" s="16" t="s">
        <v>17</v>
      </c>
      <c r="E9" s="39">
        <v>45807</v>
      </c>
      <c r="F9" s="43">
        <v>8000</v>
      </c>
      <c r="G9" s="2">
        <v>19840</v>
      </c>
      <c r="H9" s="2">
        <v>25670</v>
      </c>
      <c r="I9" s="16">
        <f t="shared" si="0"/>
        <v>7</v>
      </c>
      <c r="J9" s="5" t="str">
        <f t="shared" si="1"/>
        <v>농축</v>
      </c>
    </row>
    <row r="10" spans="2:10" ht="21" customHeight="1" x14ac:dyDescent="0.3">
      <c r="B10" s="10" t="s">
        <v>16</v>
      </c>
      <c r="C10" s="16" t="s">
        <v>18</v>
      </c>
      <c r="D10" s="16" t="s">
        <v>17</v>
      </c>
      <c r="E10" s="39">
        <v>45826</v>
      </c>
      <c r="F10" s="43">
        <v>8900</v>
      </c>
      <c r="G10" s="2">
        <v>18400</v>
      </c>
      <c r="H10" s="2">
        <v>21200</v>
      </c>
      <c r="I10" s="16">
        <f t="shared" si="0"/>
        <v>8</v>
      </c>
      <c r="J10" s="5" t="str">
        <f t="shared" si="1"/>
        <v>농축</v>
      </c>
    </row>
    <row r="11" spans="2:10" ht="21" customHeight="1" x14ac:dyDescent="0.3">
      <c r="B11" s="10" t="s">
        <v>36</v>
      </c>
      <c r="C11" s="16" t="s">
        <v>21</v>
      </c>
      <c r="D11" s="16" t="s">
        <v>14</v>
      </c>
      <c r="E11" s="39">
        <v>45802</v>
      </c>
      <c r="F11" s="43">
        <v>18000</v>
      </c>
      <c r="G11" s="2">
        <v>42760</v>
      </c>
      <c r="H11" s="2">
        <v>38470</v>
      </c>
      <c r="I11" s="16">
        <f t="shared" si="0"/>
        <v>3</v>
      </c>
      <c r="J11" s="5" t="str">
        <f t="shared" si="1"/>
        <v>일반</v>
      </c>
    </row>
    <row r="12" spans="2:10" ht="21" customHeight="1" thickBot="1" x14ac:dyDescent="0.35">
      <c r="B12" s="32" t="s">
        <v>33</v>
      </c>
      <c r="C12" s="33" t="s">
        <v>24</v>
      </c>
      <c r="D12" s="33" t="s">
        <v>17</v>
      </c>
      <c r="E12" s="40">
        <v>45743</v>
      </c>
      <c r="F12" s="44">
        <v>21500</v>
      </c>
      <c r="G12" s="6">
        <v>31580</v>
      </c>
      <c r="H12" s="6">
        <v>34600</v>
      </c>
      <c r="I12" s="33">
        <f t="shared" si="0"/>
        <v>5</v>
      </c>
      <c r="J12" s="7" t="str">
        <f t="shared" si="1"/>
        <v>일반</v>
      </c>
    </row>
    <row r="13" spans="2:10" ht="21" customHeight="1" x14ac:dyDescent="0.3">
      <c r="B13" s="54" t="s">
        <v>27</v>
      </c>
      <c r="C13" s="55"/>
      <c r="D13" s="56"/>
      <c r="E13" s="35" t="str">
        <f>COUNTIF(F5:F12,"&gt;="&amp;AVERAGE(F5:F12))&amp;"개"</f>
        <v>3개</v>
      </c>
      <c r="F13" s="57"/>
      <c r="G13" s="59" t="s">
        <v>37</v>
      </c>
      <c r="H13" s="55"/>
      <c r="I13" s="56"/>
      <c r="J13" s="37">
        <f>DSUM(B4:H12,H4,D4:D5)</f>
        <v>81850</v>
      </c>
    </row>
    <row r="14" spans="2:10" ht="21" customHeight="1" thickBot="1" x14ac:dyDescent="0.35">
      <c r="B14" s="60" t="s">
        <v>38</v>
      </c>
      <c r="C14" s="61"/>
      <c r="D14" s="62"/>
      <c r="E14" s="36">
        <f>MIN(가격)</f>
        <v>8000</v>
      </c>
      <c r="F14" s="58"/>
      <c r="G14" s="8" t="s">
        <v>10</v>
      </c>
      <c r="H14" s="33" t="s">
        <v>20</v>
      </c>
      <c r="I14" s="9" t="s">
        <v>28</v>
      </c>
      <c r="J14" s="41">
        <f>VLOOKUP(H14,C5:H12,3,FALSE)</f>
        <v>45720</v>
      </c>
    </row>
  </sheetData>
  <sortState xmlns:xlrd2="http://schemas.microsoft.com/office/spreadsheetml/2017/richdata2" ref="A5:J12">
    <sortCondition ref="A5:A12"/>
  </sortState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2" priority="1">
      <formula>$F5&gt;=20000</formula>
    </cfRule>
  </conditionalFormatting>
  <dataValidations count="1">
    <dataValidation type="list" allowBlank="1" showInputMessage="1" showErrorMessage="1" sqref="H14" xr:uid="{00000000-0002-0000-0100-000000000000}">
      <formula1>$C$5:$C$12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22"/>
  <sheetViews>
    <sheetView tabSelected="1" workbookViewId="0">
      <selection activeCell="H30" sqref="H30"/>
    </sheetView>
  </sheetViews>
  <sheetFormatPr defaultColWidth="8.75" defaultRowHeight="13.5" x14ac:dyDescent="0.3"/>
  <cols>
    <col min="1" max="1" width="1.75" style="1" customWidth="1"/>
    <col min="2" max="2" width="10.625" style="1" customWidth="1"/>
    <col min="3" max="3" width="15.25" style="1" customWidth="1"/>
    <col min="4" max="4" width="14.375" style="1" bestFit="1" customWidth="1"/>
    <col min="5" max="5" width="13" style="1" customWidth="1"/>
    <col min="6" max="8" width="11.875" style="1" customWidth="1"/>
    <col min="9" max="16384" width="8.75" style="1"/>
  </cols>
  <sheetData>
    <row r="1" spans="2:8" ht="14.25" thickBot="1" x14ac:dyDescent="0.35"/>
    <row r="2" spans="2:8" ht="27.75" thickBot="1" x14ac:dyDescent="0.35">
      <c r="B2" s="18" t="s">
        <v>8</v>
      </c>
      <c r="C2" s="19" t="s">
        <v>10</v>
      </c>
      <c r="D2" s="19" t="s">
        <v>9</v>
      </c>
      <c r="E2" s="20" t="s">
        <v>28</v>
      </c>
      <c r="F2" s="19" t="s">
        <v>11</v>
      </c>
      <c r="G2" s="20" t="s">
        <v>29</v>
      </c>
      <c r="H2" s="20" t="s">
        <v>30</v>
      </c>
    </row>
    <row r="3" spans="2:8" x14ac:dyDescent="0.3">
      <c r="B3" s="14" t="s">
        <v>31</v>
      </c>
      <c r="C3" s="15" t="s">
        <v>20</v>
      </c>
      <c r="D3" s="15" t="s">
        <v>19</v>
      </c>
      <c r="E3" s="38">
        <v>45720</v>
      </c>
      <c r="F3" s="42">
        <v>9500</v>
      </c>
      <c r="G3" s="3">
        <v>22350</v>
      </c>
      <c r="H3" s="3">
        <v>29109.999999999996</v>
      </c>
    </row>
    <row r="4" spans="2:8" x14ac:dyDescent="0.3">
      <c r="B4" s="10" t="s">
        <v>32</v>
      </c>
      <c r="C4" s="16" t="s">
        <v>15</v>
      </c>
      <c r="D4" s="16" t="s">
        <v>14</v>
      </c>
      <c r="E4" s="39">
        <v>45786</v>
      </c>
      <c r="F4" s="43">
        <v>28500</v>
      </c>
      <c r="G4" s="2">
        <v>87570</v>
      </c>
      <c r="H4" s="2">
        <v>91800</v>
      </c>
    </row>
    <row r="5" spans="2:8" x14ac:dyDescent="0.3">
      <c r="B5" s="10" t="s">
        <v>35</v>
      </c>
      <c r="C5" s="16" t="s">
        <v>26</v>
      </c>
      <c r="D5" s="16" t="s">
        <v>14</v>
      </c>
      <c r="E5" s="39">
        <v>45815</v>
      </c>
      <c r="F5" s="43">
        <v>14700</v>
      </c>
      <c r="G5" s="2">
        <v>38960</v>
      </c>
      <c r="H5" s="2">
        <v>35600</v>
      </c>
    </row>
    <row r="6" spans="2:8" x14ac:dyDescent="0.3">
      <c r="B6" s="10" t="s">
        <v>22</v>
      </c>
      <c r="C6" s="16" t="s">
        <v>23</v>
      </c>
      <c r="D6" s="16" t="s">
        <v>19</v>
      </c>
      <c r="E6" s="39">
        <v>45692</v>
      </c>
      <c r="F6" s="43">
        <v>11000</v>
      </c>
      <c r="G6" s="2">
        <v>50500</v>
      </c>
      <c r="H6" s="2">
        <v>52890</v>
      </c>
    </row>
    <row r="7" spans="2:8" x14ac:dyDescent="0.3">
      <c r="B7" s="10" t="s">
        <v>34</v>
      </c>
      <c r="C7" s="16" t="s">
        <v>25</v>
      </c>
      <c r="D7" s="16" t="s">
        <v>17</v>
      </c>
      <c r="E7" s="39">
        <v>45807</v>
      </c>
      <c r="F7" s="43">
        <v>8000</v>
      </c>
      <c r="G7" s="2">
        <v>19840</v>
      </c>
      <c r="H7" s="2">
        <v>25670</v>
      </c>
    </row>
    <row r="8" spans="2:8" x14ac:dyDescent="0.3">
      <c r="B8" s="10" t="s">
        <v>16</v>
      </c>
      <c r="C8" s="16" t="s">
        <v>18</v>
      </c>
      <c r="D8" s="16" t="s">
        <v>17</v>
      </c>
      <c r="E8" s="39">
        <v>45826</v>
      </c>
      <c r="F8" s="43">
        <v>8900</v>
      </c>
      <c r="G8" s="2">
        <v>18400</v>
      </c>
      <c r="H8" s="2">
        <v>21200</v>
      </c>
    </row>
    <row r="9" spans="2:8" x14ac:dyDescent="0.3">
      <c r="B9" s="10" t="s">
        <v>36</v>
      </c>
      <c r="C9" s="16" t="s">
        <v>21</v>
      </c>
      <c r="D9" s="16" t="s">
        <v>14</v>
      </c>
      <c r="E9" s="39">
        <v>45802</v>
      </c>
      <c r="F9" s="43">
        <v>18000</v>
      </c>
      <c r="G9" s="2">
        <v>42760</v>
      </c>
      <c r="H9" s="2">
        <v>38470</v>
      </c>
    </row>
    <row r="10" spans="2:8" x14ac:dyDescent="0.3">
      <c r="B10" s="21" t="s">
        <v>33</v>
      </c>
      <c r="C10" s="22" t="s">
        <v>24</v>
      </c>
      <c r="D10" s="22" t="s">
        <v>17</v>
      </c>
      <c r="E10" s="45">
        <v>45743</v>
      </c>
      <c r="F10" s="46">
        <v>21500</v>
      </c>
      <c r="G10" s="47">
        <v>31580</v>
      </c>
      <c r="H10" s="47">
        <v>34600</v>
      </c>
    </row>
    <row r="11" spans="2:8" x14ac:dyDescent="0.3">
      <c r="B11" s="63" t="s">
        <v>39</v>
      </c>
      <c r="C11" s="63"/>
      <c r="D11" s="63"/>
      <c r="E11" s="63"/>
      <c r="F11" s="63"/>
      <c r="G11" s="63"/>
      <c r="H11" s="49">
        <f>DAVERAGE(B2:H10,H2,D2:D3)</f>
        <v>41000</v>
      </c>
    </row>
    <row r="14" spans="2:8" x14ac:dyDescent="0.3">
      <c r="B14" s="50" t="s">
        <v>9</v>
      </c>
      <c r="C14" s="50" t="s">
        <v>11</v>
      </c>
    </row>
    <row r="15" spans="2:8" x14ac:dyDescent="0.3">
      <c r="B15" s="48" t="s">
        <v>41</v>
      </c>
      <c r="C15" s="48" t="s">
        <v>40</v>
      </c>
    </row>
    <row r="17" spans="2:5" ht="14.25" thickBot="1" x14ac:dyDescent="0.35"/>
    <row r="18" spans="2:5" ht="27" x14ac:dyDescent="0.3">
      <c r="B18" s="18" t="s">
        <v>8</v>
      </c>
      <c r="C18" s="19" t="s">
        <v>10</v>
      </c>
      <c r="D18" s="19" t="s">
        <v>11</v>
      </c>
      <c r="E18" s="20" t="s">
        <v>30</v>
      </c>
    </row>
    <row r="19" spans="2:5" x14ac:dyDescent="0.3">
      <c r="B19" s="10" t="s">
        <v>32</v>
      </c>
      <c r="C19" s="16" t="s">
        <v>15</v>
      </c>
      <c r="D19" s="43">
        <v>28500</v>
      </c>
      <c r="E19" s="2">
        <v>91800</v>
      </c>
    </row>
    <row r="20" spans="2:5" x14ac:dyDescent="0.3">
      <c r="B20" s="10" t="s">
        <v>35</v>
      </c>
      <c r="C20" s="16" t="s">
        <v>26</v>
      </c>
      <c r="D20" s="43">
        <v>14700</v>
      </c>
      <c r="E20" s="2">
        <v>35600</v>
      </c>
    </row>
    <row r="21" spans="2:5" x14ac:dyDescent="0.3">
      <c r="B21" s="10" t="s">
        <v>36</v>
      </c>
      <c r="C21" s="16" t="s">
        <v>21</v>
      </c>
      <c r="D21" s="43">
        <v>18000</v>
      </c>
      <c r="E21" s="2">
        <v>38470</v>
      </c>
    </row>
    <row r="22" spans="2:5" x14ac:dyDescent="0.3">
      <c r="B22" s="10" t="s">
        <v>33</v>
      </c>
      <c r="C22" s="16" t="s">
        <v>24</v>
      </c>
      <c r="D22" s="43">
        <v>21500</v>
      </c>
      <c r="E22" s="2">
        <v>34600</v>
      </c>
    </row>
  </sheetData>
  <mergeCells count="1">
    <mergeCell ref="B11:G11"/>
  </mergeCells>
  <phoneticPr fontId="2" type="noConversion"/>
  <conditionalFormatting sqref="B3:H10">
    <cfRule type="expression" dxfId="1" priority="1">
      <formula>$F3&gt;=20000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18"/>
  <sheetViews>
    <sheetView workbookViewId="0">
      <selection activeCell="C25" sqref="C25"/>
    </sheetView>
  </sheetViews>
  <sheetFormatPr defaultColWidth="8.75" defaultRowHeight="13.5" x14ac:dyDescent="0.3"/>
  <cols>
    <col min="1" max="1" width="1.75" style="1" customWidth="1"/>
    <col min="2" max="2" width="10.625" style="1" customWidth="1"/>
    <col min="3" max="3" width="15.25" style="1" customWidth="1"/>
    <col min="4" max="4" width="14.25" style="1" customWidth="1"/>
    <col min="5" max="5" width="13" style="1" customWidth="1"/>
    <col min="6" max="8" width="11.875" style="1" customWidth="1"/>
    <col min="9" max="16384" width="8.75" style="1"/>
  </cols>
  <sheetData>
    <row r="1" spans="2:8" ht="14.25" thickBot="1" x14ac:dyDescent="0.35"/>
    <row r="2" spans="2:8" ht="27.75" thickBot="1" x14ac:dyDescent="0.35">
      <c r="B2" s="18" t="s">
        <v>8</v>
      </c>
      <c r="C2" s="19" t="s">
        <v>10</v>
      </c>
      <c r="D2" s="19" t="s">
        <v>9</v>
      </c>
      <c r="E2" s="20" t="s">
        <v>28</v>
      </c>
      <c r="F2" s="19" t="s">
        <v>11</v>
      </c>
      <c r="G2" s="20" t="s">
        <v>29</v>
      </c>
      <c r="H2" s="20" t="s">
        <v>30</v>
      </c>
    </row>
    <row r="3" spans="2:8" x14ac:dyDescent="0.3">
      <c r="B3" s="14" t="s">
        <v>34</v>
      </c>
      <c r="C3" s="15" t="s">
        <v>25</v>
      </c>
      <c r="D3" s="15" t="s">
        <v>17</v>
      </c>
      <c r="E3" s="38">
        <v>45807</v>
      </c>
      <c r="F3" s="42">
        <v>8000</v>
      </c>
      <c r="G3" s="3">
        <v>19840</v>
      </c>
      <c r="H3" s="3">
        <v>25670</v>
      </c>
    </row>
    <row r="4" spans="2:8" x14ac:dyDescent="0.3">
      <c r="B4" s="10" t="s">
        <v>16</v>
      </c>
      <c r="C4" s="16" t="s">
        <v>18</v>
      </c>
      <c r="D4" s="16" t="s">
        <v>17</v>
      </c>
      <c r="E4" s="39">
        <v>45826</v>
      </c>
      <c r="F4" s="43">
        <v>8900</v>
      </c>
      <c r="G4" s="2">
        <v>18400</v>
      </c>
      <c r="H4" s="2">
        <v>21200</v>
      </c>
    </row>
    <row r="5" spans="2:8" x14ac:dyDescent="0.3">
      <c r="B5" s="10" t="s">
        <v>33</v>
      </c>
      <c r="C5" s="16" t="s">
        <v>24</v>
      </c>
      <c r="D5" s="16" t="s">
        <v>17</v>
      </c>
      <c r="E5" s="39">
        <v>45743</v>
      </c>
      <c r="F5" s="43">
        <v>21500</v>
      </c>
      <c r="G5" s="2">
        <v>31580</v>
      </c>
      <c r="H5" s="2">
        <v>34600</v>
      </c>
    </row>
    <row r="6" spans="2:8" x14ac:dyDescent="0.3">
      <c r="B6" s="10"/>
      <c r="C6" s="16"/>
      <c r="D6" s="11" t="s">
        <v>45</v>
      </c>
      <c r="E6" s="39"/>
      <c r="F6" s="43"/>
      <c r="G6" s="2"/>
      <c r="H6" s="2">
        <f>SUBTOTAL(1,H3:H5)</f>
        <v>27156.666666666668</v>
      </c>
    </row>
    <row r="7" spans="2:8" x14ac:dyDescent="0.3">
      <c r="B7" s="10"/>
      <c r="C7" s="16">
        <f>SUBTOTAL(3,C3:C5)</f>
        <v>3</v>
      </c>
      <c r="D7" s="11" t="s">
        <v>42</v>
      </c>
      <c r="E7" s="39"/>
      <c r="F7" s="43"/>
      <c r="G7" s="2"/>
      <c r="H7" s="2"/>
    </row>
    <row r="8" spans="2:8" x14ac:dyDescent="0.3">
      <c r="B8" s="10" t="s">
        <v>31</v>
      </c>
      <c r="C8" s="16" t="s">
        <v>20</v>
      </c>
      <c r="D8" s="16" t="s">
        <v>19</v>
      </c>
      <c r="E8" s="39">
        <v>45720</v>
      </c>
      <c r="F8" s="43">
        <v>9500</v>
      </c>
      <c r="G8" s="2">
        <v>22350</v>
      </c>
      <c r="H8" s="2">
        <v>28960</v>
      </c>
    </row>
    <row r="9" spans="2:8" x14ac:dyDescent="0.3">
      <c r="B9" s="10" t="s">
        <v>22</v>
      </c>
      <c r="C9" s="16" t="s">
        <v>23</v>
      </c>
      <c r="D9" s="16" t="s">
        <v>19</v>
      </c>
      <c r="E9" s="39">
        <v>45692</v>
      </c>
      <c r="F9" s="43">
        <v>11000</v>
      </c>
      <c r="G9" s="2">
        <v>50500</v>
      </c>
      <c r="H9" s="2">
        <v>52890</v>
      </c>
    </row>
    <row r="10" spans="2:8" x14ac:dyDescent="0.3">
      <c r="B10" s="10"/>
      <c r="C10" s="16"/>
      <c r="D10" s="11" t="s">
        <v>46</v>
      </c>
      <c r="E10" s="39"/>
      <c r="F10" s="43"/>
      <c r="G10" s="2"/>
      <c r="H10" s="2">
        <f>SUBTOTAL(1,H8:H9)</f>
        <v>40925</v>
      </c>
    </row>
    <row r="11" spans="2:8" x14ac:dyDescent="0.3">
      <c r="B11" s="10"/>
      <c r="C11" s="16">
        <f>SUBTOTAL(3,C8:C9)</f>
        <v>2</v>
      </c>
      <c r="D11" s="11" t="s">
        <v>43</v>
      </c>
      <c r="E11" s="39"/>
      <c r="F11" s="43"/>
      <c r="G11" s="2"/>
      <c r="H11" s="2"/>
    </row>
    <row r="12" spans="2:8" x14ac:dyDescent="0.3">
      <c r="B12" s="10" t="s">
        <v>32</v>
      </c>
      <c r="C12" s="16" t="s">
        <v>15</v>
      </c>
      <c r="D12" s="16" t="s">
        <v>14</v>
      </c>
      <c r="E12" s="39">
        <v>45786</v>
      </c>
      <c r="F12" s="43">
        <v>28500</v>
      </c>
      <c r="G12" s="2">
        <v>87570</v>
      </c>
      <c r="H12" s="2">
        <v>91800</v>
      </c>
    </row>
    <row r="13" spans="2:8" x14ac:dyDescent="0.3">
      <c r="B13" s="10" t="s">
        <v>35</v>
      </c>
      <c r="C13" s="16" t="s">
        <v>26</v>
      </c>
      <c r="D13" s="16" t="s">
        <v>14</v>
      </c>
      <c r="E13" s="39">
        <v>45815</v>
      </c>
      <c r="F13" s="43">
        <v>14700</v>
      </c>
      <c r="G13" s="2">
        <v>38960</v>
      </c>
      <c r="H13" s="2">
        <v>35600</v>
      </c>
    </row>
    <row r="14" spans="2:8" ht="14.25" thickBot="1" x14ac:dyDescent="0.35">
      <c r="B14" s="32" t="s">
        <v>36</v>
      </c>
      <c r="C14" s="33" t="s">
        <v>21</v>
      </c>
      <c r="D14" s="33" t="s">
        <v>14</v>
      </c>
      <c r="E14" s="40">
        <v>45802</v>
      </c>
      <c r="F14" s="44">
        <v>18000</v>
      </c>
      <c r="G14" s="6">
        <v>42760</v>
      </c>
      <c r="H14" s="6">
        <v>38470</v>
      </c>
    </row>
    <row r="15" spans="2:8" x14ac:dyDescent="0.3">
      <c r="B15" s="12"/>
      <c r="C15" s="12"/>
      <c r="D15" s="13" t="s">
        <v>47</v>
      </c>
      <c r="E15" s="51"/>
      <c r="F15" s="52"/>
      <c r="G15" s="53"/>
      <c r="H15" s="53">
        <f>SUBTOTAL(1,H12:H14)</f>
        <v>55290</v>
      </c>
    </row>
    <row r="16" spans="2:8" x14ac:dyDescent="0.3">
      <c r="B16" s="12"/>
      <c r="C16" s="12">
        <f>SUBTOTAL(3,C12:C14)</f>
        <v>3</v>
      </c>
      <c r="D16" s="13" t="s">
        <v>44</v>
      </c>
      <c r="E16" s="51"/>
      <c r="F16" s="52"/>
      <c r="G16" s="53"/>
      <c r="H16" s="53"/>
    </row>
    <row r="17" spans="2:8" x14ac:dyDescent="0.3">
      <c r="B17" s="12"/>
      <c r="C17" s="12"/>
      <c r="D17" s="13" t="s">
        <v>1</v>
      </c>
      <c r="E17" s="51"/>
      <c r="F17" s="52"/>
      <c r="G17" s="53"/>
      <c r="H17" s="53">
        <f>SUBTOTAL(1,H3:H14)</f>
        <v>41148.75</v>
      </c>
    </row>
    <row r="18" spans="2:8" x14ac:dyDescent="0.3">
      <c r="B18" s="12"/>
      <c r="C18" s="12">
        <f>SUBTOTAL(3,C3:C14)</f>
        <v>8</v>
      </c>
      <c r="D18" s="13" t="s">
        <v>0</v>
      </c>
      <c r="E18" s="51"/>
      <c r="F18" s="52"/>
      <c r="G18" s="53"/>
      <c r="H18" s="53"/>
    </row>
  </sheetData>
  <sortState xmlns:xlrd2="http://schemas.microsoft.com/office/spreadsheetml/2017/richdata2" ref="B3:H14">
    <sortCondition descending="1" ref="D3:D14"/>
  </sortState>
  <phoneticPr fontId="2" type="noConversion"/>
  <conditionalFormatting sqref="B3:H18">
    <cfRule type="expression" dxfId="0" priority="1">
      <formula>$F3&gt;=20000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4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8" baseType="lpstr">
      <vt:lpstr>문제</vt:lpstr>
      <vt:lpstr>제1작업</vt:lpstr>
      <vt:lpstr>제2작업</vt:lpstr>
      <vt:lpstr>제3작업</vt:lpstr>
      <vt:lpstr>제4작업</vt:lpstr>
      <vt:lpstr>제2작업!Criteria</vt:lpstr>
      <vt:lpstr>제2작업!Extract</vt:lpstr>
      <vt:lpstr>가격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GHYOO YOO</cp:lastModifiedBy>
  <dcterms:created xsi:type="dcterms:W3CDTF">2023-07-20T01:12:47Z</dcterms:created>
  <dcterms:modified xsi:type="dcterms:W3CDTF">2025-12-29T06:39:31Z</dcterms:modified>
</cp:coreProperties>
</file>